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7" documentId="13_ncr:1_{3684B520-8ECC-4D32-AA1D-4033B160076B}" xr6:coauthVersionLast="47" xr6:coauthVersionMax="47" xr10:uidLastSave="{6DF418DA-5DEA-4CE9-B67C-8902319EA7C7}"/>
  <bookViews>
    <workbookView xWindow="20370" yWindow="-120" windowWidth="29040" windowHeight="1572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'!$B$3:$L$17</definedName>
    <definedName name="_xlnm.Print_Area" localSheetId="0">'Annex A.1 Bid Form (Technical) '!$B$1:$K$30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5" i="2"/>
  <c r="B6" i="2"/>
  <c r="C6" i="2"/>
  <c r="D6" i="2"/>
  <c r="F6" i="2"/>
  <c r="G6" i="2"/>
  <c r="B7" i="2"/>
  <c r="C7" i="2"/>
  <c r="D7" i="2"/>
  <c r="F7" i="2"/>
  <c r="G7" i="2"/>
  <c r="B8" i="2"/>
  <c r="C8" i="2"/>
  <c r="D8" i="2"/>
  <c r="F8" i="2"/>
  <c r="G8" i="2"/>
  <c r="B9" i="2"/>
  <c r="C9" i="2"/>
  <c r="D9" i="2"/>
  <c r="F9" i="2"/>
  <c r="G9" i="2"/>
  <c r="B10" i="2"/>
  <c r="C10" i="2"/>
  <c r="D10" i="2"/>
  <c r="F10" i="2"/>
  <c r="G10" i="2"/>
  <c r="B11" i="2"/>
  <c r="C11" i="2"/>
  <c r="D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C14" i="2"/>
  <c r="D14" i="2"/>
  <c r="F14" i="2"/>
  <c r="G14" i="2"/>
  <c r="B15" i="2"/>
  <c r="C15" i="2"/>
  <c r="D15" i="2"/>
  <c r="F15" i="2"/>
  <c r="G15" i="2"/>
  <c r="B16" i="2"/>
  <c r="C16" i="2"/>
  <c r="D16" i="2"/>
  <c r="F16" i="2"/>
  <c r="G16" i="2"/>
  <c r="B17" i="2"/>
  <c r="C17" i="2"/>
  <c r="D17" i="2"/>
  <c r="F17" i="2"/>
  <c r="G17" i="2"/>
  <c r="B26" i="2" l="1"/>
  <c r="D23" i="2" l="1"/>
  <c r="H4" i="2"/>
  <c r="C3" i="2"/>
  <c r="D3" i="2"/>
  <c r="E3" i="2"/>
  <c r="F3" i="2"/>
  <c r="G3" i="2"/>
  <c r="H3" i="2"/>
  <c r="B3" i="2"/>
  <c r="F5" i="2" l="1"/>
  <c r="C5" i="2" l="1"/>
  <c r="B4" i="2"/>
  <c r="G5" i="2" l="1"/>
  <c r="D1" i="2"/>
  <c r="D5" i="2"/>
  <c r="B5" i="2"/>
  <c r="K18" i="2"/>
  <c r="K21" i="2" s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" authorId="0" shapeId="0" xr:uid="{310E6D51-946F-4047-BE2F-ACCB982B1D4A}">
      <text>
        <r>
          <rPr>
            <b/>
            <sz val="9"/>
            <color indexed="81"/>
            <rFont val="Tahoma"/>
            <family val="2"/>
          </rPr>
          <t>user:القطعة المقصوصة لابد من توريدها من لوح 1.2 *2.4</t>
        </r>
      </text>
    </comment>
  </commentList>
</comments>
</file>

<file path=xl/sharedStrings.xml><?xml version="1.0" encoding="utf-8"?>
<sst xmlns="http://schemas.openxmlformats.org/spreadsheetml/2006/main" count="123" uniqueCount="94">
  <si>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</si>
  <si>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</si>
  <si>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</si>
  <si>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</si>
  <si>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</si>
  <si>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</si>
  <si>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</si>
  <si>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</si>
  <si>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</si>
  <si>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</si>
  <si>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</si>
  <si>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</si>
  <si>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</si>
  <si>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</si>
  <si>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</si>
  <si>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</si>
  <si>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</si>
  <si>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</si>
  <si>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</si>
  <si>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</si>
  <si>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</si>
  <si>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</si>
  <si>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</si>
  <si>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</si>
  <si>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</si>
  <si>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</si>
  <si>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</si>
  <si>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</si>
  <si>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</si>
  <si>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</si>
  <si>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</si>
  <si>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</si>
  <si>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</si>
  <si>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Laundry Soap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</si>
  <si>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</si>
  <si>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</si>
  <si>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</si>
  <si>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</si>
  <si>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</si>
  <si>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</si>
  <si>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Sanitary pads</t>
  </si>
  <si>
    <t>Torch lamp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</si>
  <si>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</si>
  <si>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</si>
  <si>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</si>
  <si>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</si>
  <si>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</si>
  <si>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</si>
  <si>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</si>
  <si>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</si>
  <si>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</si>
  <si>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</si>
  <si>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</si>
  <si>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</si>
  <si>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</si>
  <si>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</si>
  <si>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</si>
  <si>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</si>
  <si>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</si>
  <si>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</si>
  <si>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</si>
  <si>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</si>
  <si>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</si>
  <si>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</si>
  <si>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</si>
  <si>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</si>
  <si>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</si>
  <si>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</si>
  <si>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</si>
  <si>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</si>
  <si>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</si>
  <si>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</si>
  <si>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</si>
  <si>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</si>
  <si>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</si>
  <si>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</si>
  <si>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</si>
  <si>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معجون الأسنان. أنبوب 180 غرام
سيغنال او مايعادله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</si>
  <si>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</si>
  <si>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</si>
  <si>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</si>
  <si>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</si>
  <si>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</si>
  <si>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</si>
  <si>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</si>
  <si>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</si>
  <si>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</si>
  <si>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</si>
  <si>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</si>
  <si>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</si>
  <si>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Annex A1. ITB-SDN-PZU-26-006-FWA-HK LOT 02 Central Darfur (Um Dukhun)</t>
  </si>
  <si>
    <t>Central Darfur (Um Dukhun)</t>
  </si>
  <si>
    <t>LOT (2)
Supply and delivery of HK Kit In Central Darfur (Um Dukhun)</t>
  </si>
  <si>
    <t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</si>
</sst>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vertical="center" wrapText="1" readingOrder="2"/>
    </xf>
    <xf numFmtId="0" fontId="18" fillId="3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16" xfId="1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textRotation="90" wrapText="1"/>
    </xf>
    <xf numFmtId="0" fontId="21" fillId="2" borderId="42" xfId="0" applyFont="1" applyFill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B17" zoomScaleNormal="58" zoomScaleSheetLayoutView="100" workbookViewId="0">
      <selection activeCell="B23" sqref="B23:G30"/>
    </sheetView>
  </sheetViews>
  <sheetFormatPr defaultColWidth="8.85546875" defaultRowHeight="12.75" x14ac:dyDescent="0.2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8" thickBot="1" x14ac:dyDescent="0.3">
      <c r="B1" s="1"/>
      <c r="C1" s="2"/>
      <c r="D1" s="56" t="s">
        <v>90</v>
      </c>
      <c r="E1" s="56"/>
      <c r="F1" s="56"/>
      <c r="G1" s="56"/>
      <c r="H1" s="56"/>
      <c r="I1" s="56"/>
      <c r="J1" s="57"/>
      <c r="K1" s="3" t="s">
        <v>0</v>
      </c>
    </row>
    <row r="2" spans="1:11" ht="15.6" customHeight="1" thickBot="1" x14ac:dyDescent="0.25">
      <c r="A2" s="74" t="s">
        <v>1</v>
      </c>
      <c r="B2" s="75"/>
      <c r="C2" s="75"/>
      <c r="D2" s="75"/>
      <c r="E2" s="75"/>
      <c r="F2" s="75"/>
      <c r="G2" s="76"/>
      <c r="H2" s="63" t="s">
        <v>2</v>
      </c>
      <c r="I2" s="64"/>
      <c r="J2" s="64"/>
      <c r="K2" s="65"/>
    </row>
    <row r="3" spans="1:11" ht="31.5" x14ac:dyDescent="0.2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40" t="s">
        <v>9</v>
      </c>
      <c r="H3" s="36" t="s">
        <v>10</v>
      </c>
      <c r="I3" s="39" t="s">
        <v>11</v>
      </c>
      <c r="J3" s="5" t="s">
        <v>12</v>
      </c>
      <c r="K3" s="6" t="s">
        <v>13</v>
      </c>
    </row>
    <row r="4" spans="1:11" s="17" customFormat="1" ht="45.95" customHeight="1" x14ac:dyDescent="0.25">
      <c r="A4" s="81" t="s">
        <v>14</v>
      </c>
      <c r="B4" s="77" t="s">
        <v>92</v>
      </c>
      <c r="C4" s="72"/>
      <c r="D4" s="72"/>
      <c r="E4" s="72"/>
      <c r="F4" s="72"/>
      <c r="G4" s="78"/>
      <c r="H4" s="79" t="s">
        <v>15</v>
      </c>
      <c r="I4" s="71" t="s">
        <v>16</v>
      </c>
      <c r="J4" s="72"/>
      <c r="K4" s="73"/>
    </row>
    <row r="5" spans="1:11" ht="90.95" customHeight="1" x14ac:dyDescent="0.2">
      <c r="A5" s="82"/>
      <c r="B5" s="15">
        <v>1</v>
      </c>
      <c r="C5" s="48" t="s">
        <v>17</v>
      </c>
      <c r="D5" s="42" t="s">
        <v>18</v>
      </c>
      <c r="E5" s="43" t="s">
        <v>19</v>
      </c>
      <c r="F5" s="49" t="s">
        <v>20</v>
      </c>
      <c r="G5" s="51">
        <v>13000</v>
      </c>
      <c r="H5" s="80"/>
      <c r="I5" s="21"/>
      <c r="J5" s="10"/>
      <c r="K5" s="11"/>
    </row>
    <row r="6" spans="1:11" ht="30" x14ac:dyDescent="0.2">
      <c r="A6" s="82"/>
      <c r="B6" s="15">
        <v>2</v>
      </c>
      <c r="C6" s="48" t="s">
        <v>21</v>
      </c>
      <c r="D6" s="42" t="s">
        <v>22</v>
      </c>
      <c r="E6" s="44" t="s">
        <v>23</v>
      </c>
      <c r="F6" s="49" t="s">
        <v>20</v>
      </c>
      <c r="G6" s="51">
        <v>6500</v>
      </c>
      <c r="H6" s="80"/>
      <c r="I6" s="21"/>
      <c r="J6" s="10"/>
      <c r="K6" s="11"/>
    </row>
    <row r="7" spans="1:11" ht="51.95" customHeight="1" x14ac:dyDescent="0.2">
      <c r="A7" s="82"/>
      <c r="B7" s="15">
        <v>3</v>
      </c>
      <c r="C7" s="48" t="s">
        <v>24</v>
      </c>
      <c r="D7" s="42" t="s">
        <v>75</v>
      </c>
      <c r="E7" s="45" t="s">
        <v>76</v>
      </c>
      <c r="F7" s="49" t="s">
        <v>20</v>
      </c>
      <c r="G7" s="51">
        <v>6500</v>
      </c>
      <c r="H7" s="80"/>
      <c r="I7" s="21"/>
      <c r="J7" s="10"/>
      <c r="K7" s="11"/>
    </row>
    <row r="8" spans="1:11" ht="56.1" customHeight="1" x14ac:dyDescent="0.2">
      <c r="A8" s="82"/>
      <c r="B8" s="15">
        <v>4</v>
      </c>
      <c r="C8" s="48" t="s">
        <v>25</v>
      </c>
      <c r="D8" s="42" t="s">
        <v>26</v>
      </c>
      <c r="E8" s="45" t="s">
        <v>27</v>
      </c>
      <c r="F8" s="49" t="s">
        <v>20</v>
      </c>
      <c r="G8" s="51">
        <v>13000</v>
      </c>
      <c r="H8" s="80"/>
      <c r="I8" s="21"/>
      <c r="J8" s="10"/>
      <c r="K8" s="11"/>
    </row>
    <row r="9" spans="1:11" ht="31.5" customHeight="1" x14ac:dyDescent="0.2">
      <c r="A9" s="82"/>
      <c r="B9" s="15">
        <v>5</v>
      </c>
      <c r="C9" s="48" t="s">
        <v>28</v>
      </c>
      <c r="D9" s="42" t="s">
        <v>29</v>
      </c>
      <c r="E9" s="46" t="s">
        <v>77</v>
      </c>
      <c r="F9" s="49" t="s">
        <v>20</v>
      </c>
      <c r="G9" s="51">
        <v>13000</v>
      </c>
      <c r="H9" s="80"/>
      <c r="I9" s="21"/>
      <c r="J9" s="10"/>
      <c r="K9" s="11"/>
    </row>
    <row r="10" spans="1:11" ht="45.75" customHeight="1" x14ac:dyDescent="0.2">
      <c r="A10" s="82"/>
      <c r="B10" s="15">
        <v>6</v>
      </c>
      <c r="C10" s="48" t="s">
        <v>30</v>
      </c>
      <c r="D10" s="42" t="s">
        <v>31</v>
      </c>
      <c r="E10" s="46" t="s">
        <v>32</v>
      </c>
      <c r="F10" s="49" t="s">
        <v>20</v>
      </c>
      <c r="G10" s="51">
        <v>13000</v>
      </c>
      <c r="H10" s="80"/>
      <c r="I10" s="21"/>
      <c r="J10" s="10"/>
      <c r="K10" s="11"/>
    </row>
    <row r="11" spans="1:11" ht="47.45" customHeight="1" x14ac:dyDescent="0.2">
      <c r="A11" s="82"/>
      <c r="B11" s="15">
        <v>7</v>
      </c>
      <c r="C11" s="48" t="s">
        <v>33</v>
      </c>
      <c r="D11" s="42" t="s">
        <v>78</v>
      </c>
      <c r="E11" s="46" t="s">
        <v>79</v>
      </c>
      <c r="F11" s="49" t="s">
        <v>20</v>
      </c>
      <c r="G11" s="51">
        <v>52000</v>
      </c>
      <c r="H11" s="80"/>
      <c r="I11" s="21"/>
      <c r="J11" s="10"/>
      <c r="K11" s="11"/>
    </row>
    <row r="12" spans="1:11" ht="45.75" customHeight="1" x14ac:dyDescent="0.2">
      <c r="A12" s="82"/>
      <c r="B12" s="15">
        <v>8</v>
      </c>
      <c r="C12" s="48" t="s">
        <v>80</v>
      </c>
      <c r="D12" s="47" t="s">
        <v>81</v>
      </c>
      <c r="E12" s="47" t="s">
        <v>82</v>
      </c>
      <c r="F12" s="49" t="s">
        <v>20</v>
      </c>
      <c r="G12" s="51">
        <v>60000</v>
      </c>
      <c r="H12" s="80"/>
      <c r="I12" s="21"/>
      <c r="J12" s="10"/>
      <c r="K12" s="11"/>
    </row>
    <row r="13" spans="1:11" ht="48.75" customHeight="1" x14ac:dyDescent="0.2">
      <c r="A13" s="82"/>
      <c r="B13" s="15">
        <v>9</v>
      </c>
      <c r="C13" s="48" t="s">
        <v>34</v>
      </c>
      <c r="D13" s="47" t="s">
        <v>35</v>
      </c>
      <c r="E13" s="47" t="s">
        <v>36</v>
      </c>
      <c r="F13" s="49"/>
      <c r="G13" s="51">
        <v>19500</v>
      </c>
      <c r="H13" s="80"/>
      <c r="I13" s="21"/>
      <c r="J13" s="10"/>
      <c r="K13" s="11"/>
    </row>
    <row r="14" spans="1:11" ht="57.75" customHeight="1" x14ac:dyDescent="0.2">
      <c r="A14" s="82"/>
      <c r="B14" s="15">
        <v>10</v>
      </c>
      <c r="C14" s="52" t="s">
        <v>37</v>
      </c>
      <c r="D14" s="42" t="s">
        <v>38</v>
      </c>
      <c r="E14" s="45" t="s">
        <v>39</v>
      </c>
      <c r="F14" s="49" t="s">
        <v>20</v>
      </c>
      <c r="G14" s="51">
        <v>6500</v>
      </c>
      <c r="H14" s="80"/>
      <c r="I14" s="21"/>
      <c r="J14" s="10"/>
      <c r="K14" s="11"/>
    </row>
    <row r="15" spans="1:11" ht="60" customHeight="1" x14ac:dyDescent="0.2">
      <c r="A15" s="82"/>
      <c r="B15" s="15">
        <v>11</v>
      </c>
      <c r="C15" s="48" t="s">
        <v>40</v>
      </c>
      <c r="D15" s="41" t="s">
        <v>83</v>
      </c>
      <c r="E15" s="41" t="s">
        <v>84</v>
      </c>
      <c r="F15" s="49" t="s">
        <v>20</v>
      </c>
      <c r="G15" s="51">
        <v>32500</v>
      </c>
      <c r="H15" s="80"/>
      <c r="I15" s="21"/>
      <c r="J15" s="10"/>
      <c r="K15" s="11"/>
    </row>
    <row r="16" spans="1:11" ht="48" customHeight="1" x14ac:dyDescent="0.2">
      <c r="A16" s="82"/>
      <c r="B16" s="15">
        <v>12</v>
      </c>
      <c r="C16" s="48" t="s">
        <v>41</v>
      </c>
      <c r="D16" s="41" t="s">
        <v>85</v>
      </c>
      <c r="E16" s="41" t="s">
        <v>86</v>
      </c>
      <c r="F16" s="49" t="s">
        <v>20</v>
      </c>
      <c r="G16" s="51">
        <v>6500</v>
      </c>
      <c r="H16" s="80"/>
      <c r="I16" s="21"/>
      <c r="J16" s="10"/>
      <c r="K16" s="11"/>
    </row>
    <row r="17" spans="1:11" ht="63" customHeight="1" thickBot="1" x14ac:dyDescent="0.25">
      <c r="A17" s="82"/>
      <c r="B17" s="15">
        <v>13</v>
      </c>
      <c r="C17" s="48" t="s">
        <v>87</v>
      </c>
      <c r="D17" s="50" t="s">
        <v>88</v>
      </c>
      <c r="E17" s="50" t="s">
        <v>89</v>
      </c>
      <c r="F17" s="49" t="s">
        <v>20</v>
      </c>
      <c r="G17" s="51">
        <v>6500</v>
      </c>
      <c r="H17" s="80"/>
      <c r="I17" s="21"/>
      <c r="J17" s="10"/>
      <c r="K17" s="11"/>
    </row>
    <row r="18" spans="1:11" ht="15.6" customHeight="1" x14ac:dyDescent="0.2">
      <c r="B18" s="63" t="s">
        <v>1</v>
      </c>
      <c r="C18" s="64"/>
      <c r="D18" s="64"/>
      <c r="E18" s="64"/>
      <c r="F18" s="64"/>
      <c r="G18" s="65"/>
      <c r="H18" s="66" t="s">
        <v>2</v>
      </c>
      <c r="I18" s="67"/>
      <c r="J18" s="67"/>
      <c r="K18" s="68"/>
    </row>
    <row r="19" spans="1:11" ht="46.5" customHeight="1" x14ac:dyDescent="0.2">
      <c r="B19" s="69" t="s">
        <v>42</v>
      </c>
      <c r="C19" s="70"/>
      <c r="D19" s="60" t="s">
        <v>43</v>
      </c>
      <c r="E19" s="61"/>
      <c r="F19" s="61"/>
      <c r="G19" s="62"/>
      <c r="H19" s="7" t="s">
        <v>44</v>
      </c>
      <c r="I19" s="60"/>
      <c r="J19" s="61"/>
      <c r="K19" s="62"/>
    </row>
    <row r="20" spans="1:11" ht="46.5" customHeight="1" x14ac:dyDescent="0.2">
      <c r="B20" s="58" t="s">
        <v>45</v>
      </c>
      <c r="C20" s="59"/>
      <c r="D20" s="60" t="s">
        <v>46</v>
      </c>
      <c r="E20" s="61"/>
      <c r="F20" s="61"/>
      <c r="G20" s="62"/>
      <c r="H20" s="7" t="s">
        <v>47</v>
      </c>
      <c r="I20" s="60"/>
      <c r="J20" s="61"/>
      <c r="K20" s="62"/>
    </row>
    <row r="21" spans="1:11" ht="30.95" customHeight="1" x14ac:dyDescent="0.2">
      <c r="B21" s="58" t="s">
        <v>48</v>
      </c>
      <c r="C21" s="59"/>
      <c r="D21" s="60" t="s">
        <v>91</v>
      </c>
      <c r="E21" s="61"/>
      <c r="F21" s="61"/>
      <c r="G21" s="62"/>
      <c r="H21" s="7" t="s">
        <v>49</v>
      </c>
      <c r="I21" s="60"/>
      <c r="J21" s="61"/>
      <c r="K21" s="62"/>
    </row>
    <row r="22" spans="1:11" ht="31.5" customHeight="1" thickBot="1" x14ac:dyDescent="0.25">
      <c r="B22" s="83" t="s">
        <v>50</v>
      </c>
      <c r="C22" s="84"/>
      <c r="D22" s="85" t="s">
        <v>51</v>
      </c>
      <c r="E22" s="86"/>
      <c r="F22" s="86"/>
      <c r="G22" s="87"/>
      <c r="H22" s="7" t="s">
        <v>52</v>
      </c>
      <c r="I22" s="60"/>
      <c r="J22" s="61"/>
      <c r="K22" s="62"/>
    </row>
    <row r="23" spans="1:11" ht="45" customHeight="1" x14ac:dyDescent="0.2">
      <c r="B23" s="88" t="s">
        <v>93</v>
      </c>
      <c r="C23" s="89"/>
      <c r="D23" s="89"/>
      <c r="E23" s="89"/>
      <c r="F23" s="89"/>
      <c r="G23" s="90"/>
      <c r="H23" s="35" t="s">
        <v>53</v>
      </c>
      <c r="I23" s="60"/>
      <c r="J23" s="61"/>
      <c r="K23" s="62"/>
    </row>
    <row r="24" spans="1:11" ht="39" customHeight="1" x14ac:dyDescent="0.2">
      <c r="B24" s="91"/>
      <c r="C24" s="92"/>
      <c r="D24" s="92"/>
      <c r="E24" s="92"/>
      <c r="F24" s="92"/>
      <c r="G24" s="93"/>
      <c r="H24" s="35" t="s">
        <v>54</v>
      </c>
      <c r="I24" s="60"/>
      <c r="J24" s="61"/>
      <c r="K24" s="62"/>
    </row>
    <row r="25" spans="1:11" ht="28.5" customHeight="1" x14ac:dyDescent="0.2">
      <c r="B25" s="91"/>
      <c r="C25" s="92"/>
      <c r="D25" s="92"/>
      <c r="E25" s="92"/>
      <c r="F25" s="92"/>
      <c r="G25" s="93"/>
      <c r="H25" s="35" t="s">
        <v>55</v>
      </c>
      <c r="I25" s="8"/>
      <c r="J25" s="36" t="s">
        <v>56</v>
      </c>
      <c r="K25" s="9"/>
    </row>
    <row r="26" spans="1:11" ht="26.45" customHeight="1" x14ac:dyDescent="0.2">
      <c r="B26" s="91"/>
      <c r="C26" s="92"/>
      <c r="D26" s="92"/>
      <c r="E26" s="92"/>
      <c r="F26" s="92"/>
      <c r="G26" s="93"/>
      <c r="H26" s="35" t="s">
        <v>57</v>
      </c>
      <c r="I26" s="8"/>
      <c r="J26" s="36" t="s">
        <v>58</v>
      </c>
      <c r="K26" s="9"/>
    </row>
    <row r="27" spans="1:11" ht="69" customHeight="1" x14ac:dyDescent="0.2">
      <c r="B27" s="91"/>
      <c r="C27" s="92"/>
      <c r="D27" s="92"/>
      <c r="E27" s="92"/>
      <c r="F27" s="92"/>
      <c r="G27" s="93"/>
      <c r="H27" s="35" t="s">
        <v>59</v>
      </c>
      <c r="I27" s="60"/>
      <c r="J27" s="61"/>
      <c r="K27" s="62"/>
    </row>
    <row r="28" spans="1:11" ht="15.75" x14ac:dyDescent="0.2">
      <c r="B28" s="91"/>
      <c r="C28" s="92"/>
      <c r="D28" s="92"/>
      <c r="E28" s="92"/>
      <c r="F28" s="92"/>
      <c r="G28" s="93"/>
      <c r="H28" s="35" t="s">
        <v>60</v>
      </c>
      <c r="I28" s="60"/>
      <c r="J28" s="61"/>
      <c r="K28" s="62"/>
    </row>
    <row r="29" spans="1:11" ht="15.75" x14ac:dyDescent="0.2">
      <c r="B29" s="91"/>
      <c r="C29" s="92"/>
      <c r="D29" s="92"/>
      <c r="E29" s="92"/>
      <c r="F29" s="92"/>
      <c r="G29" s="93"/>
      <c r="H29" s="35" t="s">
        <v>61</v>
      </c>
      <c r="I29" s="60"/>
      <c r="J29" s="61"/>
      <c r="K29" s="62"/>
    </row>
    <row r="30" spans="1:11" ht="31.5" customHeight="1" thickBot="1" x14ac:dyDescent="0.25">
      <c r="B30" s="94"/>
      <c r="C30" s="95"/>
      <c r="D30" s="95"/>
      <c r="E30" s="95"/>
      <c r="F30" s="95"/>
      <c r="G30" s="96"/>
      <c r="H30" s="37" t="s">
        <v>62</v>
      </c>
      <c r="I30" s="85"/>
      <c r="J30" s="86"/>
      <c r="K30" s="87"/>
    </row>
  </sheetData>
  <protectedRanges>
    <protectedRange sqref="D19:E22 B23 I25:I26 K25:K26 I27:K30 I19:K24 G19:G22 D1:E1 J6:K17" name="Område1"/>
    <protectedRange sqref="F1 F18:F19" name="Område1_3"/>
    <protectedRange sqref="F5:F17" name="Område1_1_2_1"/>
  </protectedRanges>
  <autoFilter ref="B3:L17" xr:uid="{00000000-0009-0000-0000-000000000000}">
    <filterColumn colId="6" showButton="0"/>
  </autoFilter>
  <sortState xmlns:xlrd2="http://schemas.microsoft.com/office/spreadsheetml/2017/richdata2" ref="C6:C17">
    <sortCondition ref="C6:C17"/>
  </sortState>
  <mergeCells count="28">
    <mergeCell ref="B23:G30"/>
    <mergeCell ref="I23:K23"/>
    <mergeCell ref="I24:K24"/>
    <mergeCell ref="I27:K27"/>
    <mergeCell ref="I28:K28"/>
    <mergeCell ref="I29:K29"/>
    <mergeCell ref="I30:K30"/>
    <mergeCell ref="B21:C21"/>
    <mergeCell ref="D21:G21"/>
    <mergeCell ref="I21:K21"/>
    <mergeCell ref="B22:C22"/>
    <mergeCell ref="D22:G22"/>
    <mergeCell ref="I22:K22"/>
    <mergeCell ref="D1:J1"/>
    <mergeCell ref="B20:C20"/>
    <mergeCell ref="D20:G20"/>
    <mergeCell ref="I20:K20"/>
    <mergeCell ref="B18:G18"/>
    <mergeCell ref="H18:K18"/>
    <mergeCell ref="B19:C19"/>
    <mergeCell ref="D19:G19"/>
    <mergeCell ref="I19:K19"/>
    <mergeCell ref="H2:K2"/>
    <mergeCell ref="I4:K4"/>
    <mergeCell ref="A2:G2"/>
    <mergeCell ref="B4:G4"/>
    <mergeCell ref="H4:H17"/>
    <mergeCell ref="A4:A17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1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view="pageBreakPreview" topLeftCell="B12" zoomScaleNormal="89" zoomScaleSheetLayoutView="100" workbookViewId="0">
      <selection activeCell="D15" sqref="D15"/>
    </sheetView>
  </sheetViews>
  <sheetFormatPr defaultColWidth="8.85546875" defaultRowHeight="12.75" x14ac:dyDescent="0.2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 x14ac:dyDescent="0.3">
      <c r="B1" s="1"/>
      <c r="C1" s="2"/>
      <c r="D1" s="99" t="str">
        <f>'Annex A.1 Bid Form (Technical) '!D1:J1</f>
        <v>Annex A1. ITB-SDN-PZU-26-006-FWA-HK LOT 02 Central Darfur (Um Dukhun)</v>
      </c>
      <c r="E1" s="99"/>
      <c r="F1" s="99"/>
      <c r="G1" s="99"/>
      <c r="H1" s="99"/>
      <c r="I1" s="99"/>
      <c r="J1" s="99"/>
      <c r="K1" s="3" t="s">
        <v>63</v>
      </c>
      <c r="L1" s="23"/>
    </row>
    <row r="2" spans="1:27" ht="26.1" customHeight="1" x14ac:dyDescent="0.25">
      <c r="B2" s="100" t="s">
        <v>1</v>
      </c>
      <c r="C2" s="101"/>
      <c r="D2" s="101"/>
      <c r="E2" s="102"/>
      <c r="F2" s="102"/>
      <c r="G2" s="103"/>
      <c r="H2" s="63" t="s">
        <v>2</v>
      </c>
      <c r="I2" s="64"/>
      <c r="J2" s="64"/>
      <c r="K2" s="65"/>
      <c r="L2" s="23"/>
    </row>
    <row r="3" spans="1:27" ht="102" customHeight="1" thickBot="1" x14ac:dyDescent="0.3">
      <c r="A3" s="4" t="s">
        <v>64</v>
      </c>
      <c r="B3" s="24" t="str">
        <f>'Annex A.1 Bid Form (Technical) '!B3</f>
        <v>Item #</v>
      </c>
      <c r="C3" s="24" t="str">
        <f>'Annex A.1 Bid Form (Technical) '!C3</f>
        <v>Item/Milestone Required</v>
      </c>
      <c r="D3" s="24" t="str">
        <f>'Annex A.1 Bid Form (Technical) '!D3</f>
        <v>Specification</v>
      </c>
      <c r="E3" s="24" t="str">
        <f>'Annex A.1 Bid Form (Technical) '!E3</f>
        <v>التوصيف</v>
      </c>
      <c r="F3" s="24" t="str">
        <f>'Annex A.1 Bid Form (Technical) '!F3</f>
        <v>Unit</v>
      </c>
      <c r="G3" s="24" t="str">
        <f>'Annex A.1 Bid Form (Technical) '!G3</f>
        <v xml:space="preserve">Estimated Quantity </v>
      </c>
      <c r="H3" s="24" t="str">
        <f>'Annex A.1 Bid Form (Technical) '!H3</f>
        <v xml:space="preserve">Item/Milestone offered </v>
      </c>
      <c r="I3" s="25" t="s">
        <v>13</v>
      </c>
      <c r="J3" s="5" t="s">
        <v>65</v>
      </c>
      <c r="K3" s="6" t="s">
        <v>66</v>
      </c>
      <c r="L3" s="23"/>
    </row>
    <row r="4" spans="1:27" ht="54.6" customHeight="1" thickBot="1" x14ac:dyDescent="0.25">
      <c r="B4" s="113" t="str">
        <f>'Annex A.1 Bid Form (Technical) '!B4:G4</f>
        <v>LOT (2)
Supply and delivery of HK Kit In Central Darfur (Um Dukhun)</v>
      </c>
      <c r="C4" s="114"/>
      <c r="D4" s="114"/>
      <c r="E4" s="114"/>
      <c r="F4" s="114"/>
      <c r="G4" s="115"/>
      <c r="H4" s="118" t="str">
        <f>'Annex A.1 Bid Form (Technical) '!H4:H17</f>
        <v>Sample are required with the bid as per the attached sample &amp; brand sheet Annex A.3</v>
      </c>
      <c r="I4" s="116" t="s">
        <v>16</v>
      </c>
      <c r="J4" s="116"/>
      <c r="K4" s="117"/>
    </row>
    <row r="5" spans="1:27" s="12" customFormat="1" ht="90" x14ac:dyDescent="0.25">
      <c r="A5" s="120"/>
      <c r="B5" s="26">
        <f>'Annex A.1 Bid Form (Technical) '!B5</f>
        <v>1</v>
      </c>
      <c r="C5" s="54" t="str">
        <f>'Annex A.1 Bid Form (Technical) '!C5</f>
        <v>Jerrycan.</v>
      </c>
      <c r="D5" s="27" t="str">
        <f>'Annex A.1 Bid Form (Technical) '!D5</f>
        <v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v>
      </c>
      <c r="E5" s="27" t="str">
        <f>'Annex A.1 Bid Form (Technical) '!E5</f>
        <v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v>
      </c>
      <c r="F5" s="55" t="str">
        <f>'Annex A.1 Bid Form (Technical) '!F5</f>
        <v>pcs</v>
      </c>
      <c r="G5" s="53">
        <f>'Annex A.1 Bid Form (Technical) '!G5</f>
        <v>13000</v>
      </c>
      <c r="H5" s="119"/>
      <c r="I5" s="22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75" x14ac:dyDescent="0.25">
      <c r="A6" s="121"/>
      <c r="B6" s="26">
        <f>'Annex A.1 Bid Form (Technical) '!B6</f>
        <v>2</v>
      </c>
      <c r="C6" s="54" t="str">
        <f>'Annex A.1 Bid Form (Technical) '!C6</f>
        <v>Plastic jug</v>
      </c>
      <c r="D6" s="27" t="str">
        <f>'Annex A.1 Bid Form (Technical) '!D6</f>
        <v>Ebriq. Plastic jug 2lt capacity with beack  -Multi use (WASH rooms , Abolutions etc…)</v>
      </c>
      <c r="E6" s="27" t="str">
        <f>'Annex A.1 Bid Form (Technical) '!E6</f>
        <v>ابريق. دورق بلاستيك سعة 2 لتر مع اليد متعدد الاستخدام للمرحاض- الوضوء ....</v>
      </c>
      <c r="F6" s="55" t="str">
        <f>'Annex A.1 Bid Form (Technical) '!F6</f>
        <v>pcs</v>
      </c>
      <c r="G6" s="53">
        <f>'Annex A.1 Bid Form (Technical) '!G6</f>
        <v>6500</v>
      </c>
      <c r="H6" s="119"/>
      <c r="I6" s="22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 x14ac:dyDescent="0.25">
      <c r="A7" s="121"/>
      <c r="B7" s="26">
        <f>'Annex A.1 Bid Form (Technical) '!B7</f>
        <v>3</v>
      </c>
      <c r="C7" s="54" t="str">
        <f>'Annex A.1 Bid Form (Technical) '!C7</f>
        <v>Plastic bucket</v>
      </c>
      <c r="D7" s="27" t="str">
        <f>'Annex A.1 Bid Form (Technical) '!D7</f>
        <v>Plastic bucket. metal handle 20lt capacity (with lid). Painted with  DRC and SHF  color logos (10x10cm)</v>
      </c>
      <c r="E7" s="27" t="str">
        <f>'Annex A.1 Bid Form (Technical) '!E7</f>
        <v>جردل بلاستيكي. مقبض معدني سعة 20 لتر .شعارات منظمة المجلس الدانماركي للاجئين والمانح SHF الملونة (10x10 سم</v>
      </c>
      <c r="F7" s="55" t="str">
        <f>'Annex A.1 Bid Form (Technical) '!F7</f>
        <v>pcs</v>
      </c>
      <c r="G7" s="53">
        <f>'Annex A.1 Bid Form (Technical) '!G7</f>
        <v>6500</v>
      </c>
      <c r="H7" s="119"/>
      <c r="I7" s="22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 x14ac:dyDescent="0.25">
      <c r="A8" s="121"/>
      <c r="B8" s="26">
        <f>'Annex A.1 Bid Form (Technical) '!B8</f>
        <v>4</v>
      </c>
      <c r="C8" s="54" t="str">
        <f>'Annex A.1 Bid Form (Technical) '!C8</f>
        <v>Toothbrush</v>
      </c>
      <c r="D8" s="27" t="str">
        <f>'Annex A.1 Bid Form (Technical) '!D8</f>
        <v>Toothbrush. For adults, type "medium"</v>
      </c>
      <c r="E8" s="27" t="str">
        <f>'Annex A.1 Bid Form (Technical) '!E8</f>
        <v>فرشاة الأسنان. للبالغين ، االمقاس :متوسط</v>
      </c>
      <c r="F8" s="55" t="str">
        <f>'Annex A.1 Bid Form (Technical) '!F8</f>
        <v>pcs</v>
      </c>
      <c r="G8" s="53">
        <f>'Annex A.1 Bid Form (Technical) '!G8</f>
        <v>13000</v>
      </c>
      <c r="H8" s="119"/>
      <c r="I8" s="22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75" x14ac:dyDescent="0.25">
      <c r="A9" s="121"/>
      <c r="B9" s="26">
        <f>'Annex A.1 Bid Form (Technical) '!B9</f>
        <v>5</v>
      </c>
      <c r="C9" s="54" t="str">
        <f>'Annex A.1 Bid Form (Technical) '!C9</f>
        <v>Toothpaste</v>
      </c>
      <c r="D9" s="27" t="str">
        <f>'Annex A.1 Bid Form (Technical) '!D9</f>
        <v>Toothpaste. 120 - 182gr tube
signal or equivalent</v>
      </c>
      <c r="E9" s="27" t="str">
        <f>'Annex A.1 Bid Form (Technical) '!E9</f>
        <v>معجون الأسنان. أنبوب 180 غرام
سيغنال او مايعادله</v>
      </c>
      <c r="F9" s="55" t="str">
        <f>'Annex A.1 Bid Form (Technical) '!F9</f>
        <v>pcs</v>
      </c>
      <c r="G9" s="53">
        <f>'Annex A.1 Bid Form (Technical) '!G9</f>
        <v>13000</v>
      </c>
      <c r="H9" s="119"/>
      <c r="I9" s="22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75" x14ac:dyDescent="0.25">
      <c r="A10" s="121"/>
      <c r="B10" s="26">
        <f>'Annex A.1 Bid Form (Technical) '!B10</f>
        <v>6</v>
      </c>
      <c r="C10" s="54" t="str">
        <f>'Annex A.1 Bid Form (Technical) '!C10</f>
        <v>Laundry detergent              ( Powder)
for hand wash</v>
      </c>
      <c r="D10" s="27" t="str">
        <f>'Annex A.1 Bid Form (Technical) '!D10</f>
        <v>Laundry detergent. Size: option among 200/400/600 gr
Quality: good quality detergent tide or equivalent
Shelf Life: Minium 6 months from the date of delivery</v>
      </c>
      <c r="E10" s="27" t="str">
        <f>'Annex A.1 Bid Form (Technical) '!E10</f>
        <v xml:space="preserve"> منظف ​​الغسيل. الحجم: الخيار بين 200/400/600 جرام
الجودة: منظفات ذات نوعية جيدة- تايد او مايعادله 
مدة الصلاحية:على الاقل 6 أشهر من تاريخ التسليم </v>
      </c>
      <c r="F10" s="55" t="str">
        <f>'Annex A.1 Bid Form (Technical) '!F10</f>
        <v>pcs</v>
      </c>
      <c r="G10" s="53">
        <f>'Annex A.1 Bid Form (Technical) '!G10</f>
        <v>13000</v>
      </c>
      <c r="H10" s="119"/>
      <c r="I10" s="2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75" x14ac:dyDescent="0.25">
      <c r="A11" s="121"/>
      <c r="B11" s="26">
        <f>'Annex A.1 Bid Form (Technical) '!B11</f>
        <v>7</v>
      </c>
      <c r="C11" s="54" t="str">
        <f>'Annex A.1 Bid Form (Technical) '!C11</f>
        <v>Laundry Soap</v>
      </c>
      <c r="D11" s="27" t="str">
        <f>'Annex A.1 Bid Form (Technical) '!D11</f>
        <v>Laundry Soap: Ordinary Laundry Soap
Pack Weight :  1 bar of 180 gram
Shelf Life: Minimum 6 months from the date of delivery</v>
      </c>
      <c r="E11" s="27" t="str">
        <f>'Annex A.1 Bid Form (Technical) '!E11</f>
        <v xml:space="preserve">صابون الغسيل: صابون غسيل عادي
وزن العبوة: 1 بار 180 جرام
مدة الصلاحية: 6 أشهر على الأقل من تاريخ التسليم </v>
      </c>
      <c r="F11" s="55" t="str">
        <f>'Annex A.1 Bid Form (Technical) '!F11</f>
        <v>pcs</v>
      </c>
      <c r="G11" s="53">
        <f>'Annex A.1 Bid Form (Technical) '!G11</f>
        <v>52000</v>
      </c>
      <c r="H11" s="119"/>
      <c r="I11" s="2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75" x14ac:dyDescent="0.25">
      <c r="A12" s="121"/>
      <c r="B12" s="26">
        <f>'Annex A.1 Bid Form (Technical) '!B12</f>
        <v>8</v>
      </c>
      <c r="C12" s="54" t="str">
        <f>'Annex A.1 Bid Form (Technical) '!C12</f>
        <v>Bathing soap</v>
      </c>
      <c r="D12" s="27" t="str">
        <f>'Annex A.1 Bid Form (Technical) '!D12</f>
        <v>big size, item weight 180 grams, Hypoallergenic Sensitive Skin With Gentle Cleanser detol or lifebuoy or equivalent</v>
      </c>
      <c r="E12" s="27" t="str">
        <f>'Annex A.1 Bid Form (Technical) '!E12</f>
        <v>صابون استحمام كبريالحجم ، وزن القطعة 180 جرام ، مضاد للحساسية رشة الحساسة مع منظف لطيف للب ديتول او اليف بوي او مايعادله</v>
      </c>
      <c r="F12" s="55" t="str">
        <f>'Annex A.1 Bid Form (Technical) '!F12</f>
        <v>pcs</v>
      </c>
      <c r="G12" s="53">
        <f>'Annex A.1 Bid Form (Technical) '!G12</f>
        <v>60000</v>
      </c>
      <c r="H12" s="119"/>
      <c r="I12" s="2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75" x14ac:dyDescent="0.25">
      <c r="A13" s="121"/>
      <c r="B13" s="26">
        <f>'Annex A.1 Bid Form (Technical) '!B13</f>
        <v>9</v>
      </c>
      <c r="C13" s="54" t="str">
        <f>'Annex A.1 Bid Form (Technical) '!C13</f>
        <v>Female Brief</v>
      </c>
      <c r="D13" s="27" t="str">
        <f>'Annex A.1 Bid Form (Technical) '!D13</f>
        <v>Female underwear in Medium - 2 and large - 1 sizes cotton100% (B&amp;B brand).or equivalent</v>
      </c>
      <c r="E13" s="27" t="str">
        <f>'Annex A.1 Bid Form (Technical) '!E13</f>
        <v>ملابس داخلية نسائية بمقاسات متوسطة وكبيرة خامه قطنيه 100% ماركه BB او مايعادله</v>
      </c>
      <c r="F13" s="55">
        <f>'Annex A.1 Bid Form (Technical) '!F13</f>
        <v>0</v>
      </c>
      <c r="G13" s="53">
        <f>'Annex A.1 Bid Form (Technical) '!G13</f>
        <v>19500</v>
      </c>
      <c r="H13" s="119"/>
      <c r="I13" s="2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75" x14ac:dyDescent="0.25">
      <c r="A14" s="121"/>
      <c r="B14" s="26">
        <f>'Annex A.1 Bid Form (Technical) '!B14</f>
        <v>10</v>
      </c>
      <c r="C14" s="54" t="str">
        <f>'Annex A.1 Bid Form (Technical) '!C14</f>
        <v>Reusable Pads</v>
      </c>
      <c r="D14" s="27" t="str">
        <f>'Annex A.1 Bid Form (Technical) '!D14</f>
        <v>Reusable pad, qood quality, 3 pieces per packet</v>
      </c>
      <c r="E14" s="27" t="str">
        <f>'Annex A.1 Bid Form (Technical) '!E14</f>
        <v xml:space="preserve">نسيج او قماش قطني  ( فوط الحيض التي يعاد استخدامها) 3 قطع في العبوة الواحدة
نوعية حيدة </v>
      </c>
      <c r="F14" s="55" t="str">
        <f>'Annex A.1 Bid Form (Technical) '!F14</f>
        <v>pcs</v>
      </c>
      <c r="G14" s="53">
        <f>'Annex A.1 Bid Form (Technical) '!G14</f>
        <v>6500</v>
      </c>
      <c r="H14" s="119"/>
      <c r="I14" s="2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75" x14ac:dyDescent="0.25">
      <c r="A15" s="121"/>
      <c r="B15" s="26">
        <f>'Annex A.1 Bid Form (Technical) '!B15</f>
        <v>11</v>
      </c>
      <c r="C15" s="54" t="str">
        <f>'Annex A.1 Bid Form (Technical) '!C15</f>
        <v>Sanitary pads</v>
      </c>
      <c r="D15" s="27" t="str">
        <f>'Annex A.1 Bid Form (Technical) '!D15</f>
        <v>Disposable Pad, Size 3, 8 pieces per packet,  good quality - always or equivalent</v>
      </c>
      <c r="E15" s="27" t="str">
        <f>'Annex A.1 Bid Form (Technical) '!E15</f>
        <v>فوط صحية حجم 3 نوعية جيدة, 8 قطع في العبوة الواحدة
الويز او مايعادله</v>
      </c>
      <c r="F15" s="55" t="str">
        <f>'Annex A.1 Bid Form (Technical) '!F15</f>
        <v>pcs</v>
      </c>
      <c r="G15" s="53">
        <f>'Annex A.1 Bid Form (Technical) '!G15</f>
        <v>32500</v>
      </c>
      <c r="H15" s="119"/>
      <c r="I15" s="2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 x14ac:dyDescent="0.25">
      <c r="A16" s="121"/>
      <c r="B16" s="26">
        <f>'Annex A.1 Bid Form (Technical) '!B16</f>
        <v>12</v>
      </c>
      <c r="C16" s="54" t="str">
        <f>'Annex A.1 Bid Form (Technical) '!C16</f>
        <v>Torch lamp</v>
      </c>
      <c r="D16" s="27" t="str">
        <f>'Annex A.1 Bid Form (Technical) '!D16</f>
        <v>LED Flashlight, Battery Powered,  Chargable battery from  curren and solar powrs 1000 W,  Rechargeable with solar light</v>
      </c>
      <c r="E16" s="27" t="str">
        <f>'Annex A.1 Bid Form (Technical) '!E16</f>
        <v xml:space="preserve">مصباح يدوي مصباح يدوي ، 1000وات قابل للشحن بالكهرباء والطاقة الشمسية كما في الصورة </v>
      </c>
      <c r="F16" s="55" t="str">
        <f>'Annex A.1 Bid Form (Technical) '!F16</f>
        <v>pcs</v>
      </c>
      <c r="G16" s="53">
        <f>'Annex A.1 Bid Form (Technical) '!G16</f>
        <v>6500</v>
      </c>
      <c r="H16" s="119"/>
      <c r="I16" s="2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75.75" thickBot="1" x14ac:dyDescent="0.3">
      <c r="A17" s="121"/>
      <c r="B17" s="26">
        <f>'Annex A.1 Bid Form (Technical) '!B17</f>
        <v>13</v>
      </c>
      <c r="C17" s="54" t="str">
        <f>'Annex A.1 Bid Form (Technical) '!C17</f>
        <v>Child Potty</v>
      </c>
      <c r="D17" s="27" t="str">
        <f>'Annex A.1 Bid Form (Technical) '!D17</f>
        <v>LuvLap Adaptable 2 in 1 Potty Training Plastic Seat for 1 + Year Child, Potty Trainer Potty Bowl, Suitable for Potty Training of Boys &amp; Girls with cover (Green &amp; Yellow)</v>
      </c>
      <c r="E17" s="27" t="str">
        <f>'Annex A.1 Bid Form (Technical) '!E17</f>
        <v>مقعد بلاستيكي للتدريب على استخدام المرحاض لطفل بعمر سنة فما فوق، مناسب للتدريب على استخدام المرحاض للأولاد والبنات مع الغطاء (أخضر وأصفر)</v>
      </c>
      <c r="F17" s="55" t="str">
        <f>'Annex A.1 Bid Form (Technical) '!F17</f>
        <v>pcs</v>
      </c>
      <c r="G17" s="53">
        <f>'Annex A.1 Bid Form (Technical) '!G17</f>
        <v>6500</v>
      </c>
      <c r="H17" s="119"/>
      <c r="I17" s="2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x14ac:dyDescent="0.25">
      <c r="B18" s="104" t="s">
        <v>67</v>
      </c>
      <c r="C18" s="105"/>
      <c r="D18" s="106"/>
      <c r="E18" s="106"/>
      <c r="F18" s="105"/>
      <c r="G18" s="105"/>
      <c r="H18" s="105"/>
      <c r="I18" s="107"/>
      <c r="J18" s="29" t="s">
        <v>68</v>
      </c>
      <c r="K18" s="30">
        <f>SUM(K5:K8)</f>
        <v>0</v>
      </c>
    </row>
    <row r="19" spans="1:27" ht="15.75" x14ac:dyDescent="0.25">
      <c r="B19" s="108"/>
      <c r="C19" s="106"/>
      <c r="D19" s="106"/>
      <c r="E19" s="106"/>
      <c r="F19" s="106"/>
      <c r="G19" s="106"/>
      <c r="H19" s="106"/>
      <c r="I19" s="109"/>
      <c r="J19" s="31" t="s">
        <v>69</v>
      </c>
      <c r="K19" s="32"/>
    </row>
    <row r="20" spans="1:27" ht="31.5" x14ac:dyDescent="0.25">
      <c r="B20" s="108"/>
      <c r="C20" s="106"/>
      <c r="D20" s="106"/>
      <c r="E20" s="106"/>
      <c r="F20" s="106"/>
      <c r="G20" s="106"/>
      <c r="H20" s="106"/>
      <c r="I20" s="109"/>
      <c r="J20" s="31" t="s">
        <v>70</v>
      </c>
      <c r="K20" s="38"/>
    </row>
    <row r="21" spans="1:27" ht="16.5" thickBot="1" x14ac:dyDescent="0.3">
      <c r="B21" s="110"/>
      <c r="C21" s="111"/>
      <c r="D21" s="111"/>
      <c r="E21" s="111"/>
      <c r="F21" s="111"/>
      <c r="G21" s="111"/>
      <c r="H21" s="111"/>
      <c r="I21" s="112"/>
      <c r="J21" s="33" t="s">
        <v>66</v>
      </c>
      <c r="K21" s="34">
        <f>K18+K19</f>
        <v>0</v>
      </c>
    </row>
    <row r="22" spans="1:27" ht="15.75" x14ac:dyDescent="0.2">
      <c r="B22" s="63" t="s">
        <v>1</v>
      </c>
      <c r="C22" s="64"/>
      <c r="D22" s="64"/>
      <c r="E22" s="64"/>
      <c r="F22" s="64"/>
      <c r="G22" s="64"/>
      <c r="H22" s="16"/>
      <c r="I22" s="63" t="s">
        <v>2</v>
      </c>
      <c r="J22" s="64"/>
      <c r="K22" s="65"/>
    </row>
    <row r="23" spans="1:27" ht="32.1" customHeight="1" x14ac:dyDescent="0.2">
      <c r="B23" s="97" t="s">
        <v>48</v>
      </c>
      <c r="C23" s="98"/>
      <c r="D23" s="60" t="str">
        <f>+'Annex A.1 Bid Form (Technical) '!D21</f>
        <v>Central Darfur (Um Dukhun)</v>
      </c>
      <c r="E23" s="61"/>
      <c r="F23" s="61"/>
      <c r="G23" s="61"/>
      <c r="H23" s="62"/>
      <c r="I23" s="7" t="s">
        <v>49</v>
      </c>
      <c r="J23" s="125"/>
      <c r="K23" s="125"/>
    </row>
    <row r="24" spans="1:27" ht="15.75" x14ac:dyDescent="0.2">
      <c r="B24" s="97" t="s">
        <v>50</v>
      </c>
      <c r="C24" s="98"/>
      <c r="D24" s="60" t="str">
        <f>+'Annex A.1 Bid Form (Technical) '!D22</f>
        <v>90 days after closing of ITB</v>
      </c>
      <c r="E24" s="61"/>
      <c r="F24" s="61"/>
      <c r="G24" s="61"/>
      <c r="H24" s="62"/>
      <c r="I24" s="7" t="s">
        <v>52</v>
      </c>
      <c r="J24" s="125"/>
      <c r="K24" s="125"/>
    </row>
    <row r="25" spans="1:27" ht="16.5" thickBot="1" x14ac:dyDescent="0.25">
      <c r="B25" s="122" t="s">
        <v>71</v>
      </c>
      <c r="C25" s="123"/>
      <c r="D25" s="60" t="s">
        <v>72</v>
      </c>
      <c r="E25" s="61"/>
      <c r="F25" s="61"/>
      <c r="G25" s="61"/>
      <c r="H25" s="62"/>
      <c r="I25" s="7" t="s">
        <v>73</v>
      </c>
      <c r="J25" s="124"/>
      <c r="K25" s="124"/>
    </row>
    <row r="26" spans="1:27" ht="24.95" customHeight="1" x14ac:dyDescent="0.2">
      <c r="B26" s="126" t="str">
        <f>+'Annex A.1 Bid Form (Technical) '!B23</f>
        <v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27"/>
      <c r="D26" s="127"/>
      <c r="E26" s="127"/>
      <c r="F26" s="127"/>
      <c r="G26" s="127"/>
      <c r="H26" s="128"/>
      <c r="I26" s="7" t="s">
        <v>53</v>
      </c>
      <c r="J26" s="125"/>
      <c r="K26" s="125"/>
    </row>
    <row r="27" spans="1:27" ht="50.45" customHeight="1" x14ac:dyDescent="0.2">
      <c r="B27" s="126"/>
      <c r="C27" s="127"/>
      <c r="D27" s="127"/>
      <c r="E27" s="127"/>
      <c r="F27" s="127"/>
      <c r="G27" s="127"/>
      <c r="H27" s="128"/>
      <c r="I27" s="7" t="s">
        <v>59</v>
      </c>
      <c r="J27" s="125"/>
      <c r="K27" s="125"/>
    </row>
    <row r="28" spans="1:27" ht="22.5" customHeight="1" x14ac:dyDescent="0.2">
      <c r="B28" s="126"/>
      <c r="C28" s="127"/>
      <c r="D28" s="127"/>
      <c r="E28" s="127"/>
      <c r="F28" s="127"/>
      <c r="G28" s="127"/>
      <c r="H28" s="128"/>
      <c r="I28" s="7" t="s">
        <v>60</v>
      </c>
      <c r="J28" s="125"/>
      <c r="K28" s="125"/>
    </row>
    <row r="29" spans="1:27" ht="18.600000000000001" customHeight="1" x14ac:dyDescent="0.2">
      <c r="B29" s="126"/>
      <c r="C29" s="127"/>
      <c r="D29" s="127"/>
      <c r="E29" s="127"/>
      <c r="F29" s="127"/>
      <c r="G29" s="127"/>
      <c r="H29" s="128"/>
      <c r="I29" s="7" t="s">
        <v>74</v>
      </c>
      <c r="J29" s="125"/>
      <c r="K29" s="125"/>
    </row>
    <row r="30" spans="1:27" ht="45.95" customHeight="1" x14ac:dyDescent="0.2">
      <c r="B30" s="126"/>
      <c r="C30" s="127"/>
      <c r="D30" s="127"/>
      <c r="E30" s="127"/>
      <c r="F30" s="127"/>
      <c r="G30" s="127"/>
      <c r="H30" s="128"/>
      <c r="I30" s="7" t="s">
        <v>61</v>
      </c>
      <c r="J30" s="125"/>
      <c r="K30" s="125"/>
    </row>
    <row r="31" spans="1:27" ht="89.1" customHeight="1" thickBot="1" x14ac:dyDescent="0.25">
      <c r="B31" s="129"/>
      <c r="C31" s="130"/>
      <c r="D31" s="130"/>
      <c r="E31" s="130"/>
      <c r="F31" s="130"/>
      <c r="G31" s="130"/>
      <c r="H31" s="131"/>
      <c r="I31" s="28" t="s">
        <v>62</v>
      </c>
      <c r="J31" s="125"/>
      <c r="K31" s="125"/>
    </row>
  </sheetData>
  <protectedRanges>
    <protectedRange sqref="F1 F18:F22" name="Område1_3"/>
    <protectedRange sqref="C5:C17" name="Område1_1"/>
    <protectedRange sqref="E19:E23 E1" name="Område1_5"/>
  </protectedRanges>
  <mergeCells count="26">
    <mergeCell ref="A5:A17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  <mergeCell ref="B24:C24"/>
    <mergeCell ref="D1:J1"/>
    <mergeCell ref="B2:G2"/>
    <mergeCell ref="B18:I21"/>
    <mergeCell ref="B22:G22"/>
    <mergeCell ref="I22:K22"/>
    <mergeCell ref="B4:G4"/>
    <mergeCell ref="I4:K4"/>
    <mergeCell ref="H2:K2"/>
    <mergeCell ref="H4:H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DA055-BC67-43B6-9B19-3F92825AE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199FC-4F7B-41C4-BDF6-5AA173ED8EC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df39d53a-21ec-4f19-b819-c17052708e15"/>
    <ds:schemaRef ds:uri="http://schemas.openxmlformats.org/package/2006/metadata/core-properties"/>
    <ds:schemaRef ds:uri="1193fd8d-acf7-4893-9add-9115e822f30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A.1 Bid Form (Technical) </vt:lpstr>
      <vt:lpstr>Annex A.2  Bid Form (Financial)</vt:lpstr>
      <vt:lpstr>'Annex A.1 Bid Form (Technical) '!Print_Area</vt:lpstr>
      <vt:lpstr>'Annex A.2  Bid Form (Financial)'!Print_Area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2026-02-17T07:24:22Z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